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<sst xmlns="http://schemas.openxmlformats.org/spreadsheetml/2006/main" count="335" uniqueCount="124">
  <si>
    <t>ASPE10</t>
  </si>
  <si>
    <t>S</t>
  </si>
  <si>
    <t>Soupis prací objektu</t>
  </si>
  <si>
    <t xml:space="preserve">Stavba: </t>
  </si>
  <si>
    <t>II/423</t>
  </si>
  <si>
    <t>Moravský Žižkov – Prušánky</t>
  </si>
  <si>
    <t>O</t>
  </si>
  <si>
    <t>Rozpočet:</t>
  </si>
  <si>
    <t>0,00</t>
  </si>
  <si>
    <t>15,00</t>
  </si>
  <si>
    <t>21,00</t>
  </si>
  <si>
    <t>3</t>
  </si>
  <si>
    <t>2</t>
  </si>
  <si>
    <t>000</t>
  </si>
  <si>
    <t>Ostatní a vedlejší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</si>
  <si>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</si>
  <si>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</si>
  <si>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</si>
  <si>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</si>
  <si>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</si>
  <si>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</si>
  <si>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</si>
  <si>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</si>
  <si>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</si>
  <si>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</si>
  <si>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</si>
  <si>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</si>
  <si>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</si>
  <si>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</si>
  <si>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</si>
  <si>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</si>
  <si>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</si>
  <si>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</si>
  <si>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</si>
  <si>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</si>
  <si>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</si>
  <si>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</si>
  <si>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</si>
  <si>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</si>
  <si>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PP</t>
  </si>
  <si>
    <t>Přechodná úprava dopravního značení a objízdných tras, včetně údržby a úprav během stavebních prací v souladu s TP66 - II. vydání "Zásady pro označování pracovních míst na PK" a s platnými předpisy pro navrhováníDZ na PK, vč. vyhlášky č. 294/2015 Sb.   
Stávající svislé dopravní značky se pro potřeby PDZ zachovají a dle potřeby zakryjí, úpraví nebo doplní. Přechodné SDZ (značky, směrové desky, závory, semaforová souprava, světla) se umístí na nosičích a podkladních deskách včetně nutných přesunů dle jednotlivých fází (etap) výstavby, nájem, montáže, demontáže, včetně všech potřebných povolení k uzavírce. Vše v režii zhotovitele.</t>
  </si>
  <si>
    <t>VV</t>
  </si>
  <si>
    <t>TS</t>
  </si>
  <si>
    <t>zahrnuje veškeré náklady spojené s objednatelem požadovanými zařízeními</t>
  </si>
  <si>
    <t>00003</t>
  </si>
  <si>
    <t>R</t>
  </si>
  <si>
    <t>Zřízení a odstranění zařízení staveniště - popsáno v obchodních podmínkách</t>
  </si>
  <si>
    <t>15</t>
  </si>
  <si>
    <t>00015</t>
  </si>
  <si>
    <t>Bezpečnostní opatření - popsáno v projektové dokumentaci</t>
  </si>
  <si>
    <t>SO 101</t>
  </si>
  <si>
    <t>Silnice</t>
  </si>
  <si>
    <t>Zemní práce</t>
  </si>
  <si>
    <t>113154124</t>
  </si>
  <si>
    <t>Frézování živičného krytu tl 100 mm pruh š přes 0,5 do 1 m pl do 500 m2 bez překážek v trase</t>
  </si>
  <si>
    <t>M2</t>
  </si>
  <si>
    <t>Vyfrézovaný materiál bude použit do krajnic 
Frézování živičného podkladu nebo krytu  
  s naložením na dopravní prostředek 
    plochy do 500 m2 
    bez překážek v trase 
    pruhu šířky přes 0,5 m do 1 m, tloušťky vrstvy 
      100 mm</t>
  </si>
  <si>
    <t>silnice II/423 - provedení zápichů 
6*30*2=360,000 [A]</t>
  </si>
  <si>
    <t>Komunikace</t>
  </si>
  <si>
    <t>569951131</t>
  </si>
  <si>
    <t>Zpevnění krajnic asfaltovým recyklátem tl 130 mm</t>
  </si>
  <si>
    <t>Bude použit vyfrézovaný materiál a zbylý materiál bude brán z CM Břeclav 
Zpevnění krajnic nebo komunikací pro pěší  
  s rozprostřením a zhutněním, po zhutnění 
    asfaltovým recyklátem 
      tl. 130 mm</t>
  </si>
  <si>
    <t>1440=1 440,000 [A]</t>
  </si>
  <si>
    <t>573231111</t>
  </si>
  <si>
    <t>Postřik živičný spojovací ze silniční emulze v množství 0,70 kg/m2</t>
  </si>
  <si>
    <t>Postřik spojovací PS  
  bez posypu kamenivem  
    ze silniční emulze, v množství  
      0,70 kg/m2</t>
  </si>
  <si>
    <t>17280=17 280,000 [A]</t>
  </si>
  <si>
    <t>572141111</t>
  </si>
  <si>
    <t>Vyrovnání povrchu dosavadních krytů asfaltovým betonem ACO (AB) tl přes 20 do 40 mm</t>
  </si>
  <si>
    <t>Vyrovnání povrchu dosavadních krytů   
  s rozprostřením hmot a zhutněním  
    asfaltovým betonem ACO (AB)  
      tl. od 20 do 40 mm</t>
  </si>
  <si>
    <t>8640=8 640,000 [A]</t>
  </si>
  <si>
    <t>577144121</t>
  </si>
  <si>
    <t>Asfaltový beton vrstva obrusná ACO 11 (ABS) tř. I tl 50 mm š přes 3 m z nemodifikovaného asfaltu</t>
  </si>
  <si>
    <t>Asfaltový beton vrstva obrusná ACO 11 (ABS)   
  s rozprostřením a se zhutněním  
    z nemodifikovaného asfaltu  
    v pruhu šířky přes 3 m  
    tř. I, po zhutnění  
      tl. 50 mm</t>
  </si>
  <si>
    <t>599141111</t>
  </si>
  <si>
    <t>Vyplnění spár mezi silničními dílci živičnou zálivkou</t>
  </si>
  <si>
    <t>M</t>
  </si>
  <si>
    <t>Vyplnění spár mezi silničními dílci jakékoliv tloušťky   
  živičnou zálivkou</t>
  </si>
  <si>
    <t>1458=1 458,000 [A]</t>
  </si>
  <si>
    <t>Ostatní konstrukce a práce</t>
  </si>
  <si>
    <t>7</t>
  </si>
  <si>
    <t>915111122</t>
  </si>
  <si>
    <t>Vodorovné dopravní značení dělící čáry přerušované š 125 mm retroreflexní bílá barva</t>
  </si>
  <si>
    <t>Vodorovné dopravní značení stříkané barvou   
  dělící čára šířky 125 mm  
    přerušovaná  
    bílá  
      retroreflexní</t>
  </si>
  <si>
    <t>8</t>
  </si>
  <si>
    <t>915611111</t>
  </si>
  <si>
    <t>Předznačení vodorovného liniového značení</t>
  </si>
  <si>
    <t>Předznačení pro vodorovné značení   
  stříkané barvou nebo prováděné z nátěrových hmot  
    liniové dělicí čáry, vodicí proužky</t>
  </si>
  <si>
    <t>919112212</t>
  </si>
  <si>
    <t>Řezání spár pro vytvoření komůrky š 10 mm hl 20 mm pro těsnící zálivku v živičném krytu</t>
  </si>
  <si>
    <t>Řezání dilatačních spár v živičném krytu   
  vytvoření komůrky pro těsnící zálivku  
    šířky 10 mm, hloubky  
      20 mm</t>
  </si>
  <si>
    <t>919721202</t>
  </si>
  <si>
    <t>Geomříž pro vyztužení asfaltového povrchu z PP s geotextilií</t>
  </si>
  <si>
    <t>Geomříž 
  pro vyztužení asfaltového povrchu,  s geotextilií 
Z PP vláken - pevnost 50/50 KN vč. montáže</t>
  </si>
  <si>
    <t>405=405,000 [A]</t>
  </si>
  <si>
    <t>11</t>
  </si>
  <si>
    <t>919731112</t>
  </si>
  <si>
    <t>Zarovnání styčné plochy podkladu nebo krytu z betonu tl do 150 mm</t>
  </si>
  <si>
    <t>Zarovnání styčné plochy podkladu nebo krytu podél vybourané části komunikace nebo zpevněné plochy   
  z betonu prostého  
    tl. do 150 mm</t>
  </si>
  <si>
    <t>12=12,000 [A]</t>
  </si>
  <si>
    <t>12</t>
  </si>
  <si>
    <t>919735112</t>
  </si>
  <si>
    <t>Řezání stávajícího živičného krytu hl přes 50 do 100 mm</t>
  </si>
  <si>
    <t>Řezání stávajícího živičného krytu nebo podkladu   
  hloubky  
    přes 50 do 100 mm</t>
  </si>
  <si>
    <t>13</t>
  </si>
  <si>
    <t>938909331</t>
  </si>
  <si>
    <t>Čištění vozovek metením ručně podkladu nebo krytu betonového nebo živičného</t>
  </si>
  <si>
    <t>Čištění vozovek  
  metením bláta, prachu nebo hlinitého nánosu  
    s odklizením na hromady na vzdálenost do 20 m nebo naložením na dopravní prostředek  
    ručně povrchu podkladu nebo krytu  
      betonového nebo živičného</t>
  </si>
  <si>
    <t>360=360,000 [A]</t>
  </si>
  <si>
    <t>14</t>
  </si>
  <si>
    <t>997211511</t>
  </si>
  <si>
    <t>Vodorovná doprava suti po suchu na vzdálenost do 1 km</t>
  </si>
  <si>
    <t>T</t>
  </si>
  <si>
    <t>Vodorovná doprava suti nebo vybouraných hmot   
  suti  
    se složením a hrubým urovnáním, na vzdálenost  
      do 1 km</t>
  </si>
  <si>
    <t>399,31=399,310 [A]</t>
  </si>
  <si>
    <t>997211519</t>
  </si>
  <si>
    <t>Příplatek ZKD 1 km u vodorovné dopravy suti</t>
  </si>
  <si>
    <t>Vodorovná doprava suti nebo vybouraných hmot   
  suti  
    se složením a hrubým urovnáním, na vzdálenost  
    Příplatek k ceně  
      za každý další i započatý 1 km přes 1 km</t>
  </si>
  <si>
    <t>2378,88=2 378,880 [A]</t>
  </si>
  <si>
    <t>17</t>
  </si>
  <si>
    <t>998225111</t>
  </si>
  <si>
    <t>Přesun hmot pro pozemní komunikace s krytem z kamene, monolitickým betonovým nebo živičným</t>
  </si>
  <si>
    <t>Přesun hmot pro komunikace s krytem z kameniva, monolitickým betonovým nebo živičným   
  dopravní vzdálenost do 200 m  
    jakékoliv délky objektu</t>
  </si>
  <si>
    <t>1631,23=1 631,230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</si>
</sst>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</v>
      </c>
      <c s="32">
        <f>0+I8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13</v>
      </c>
      <c s="5"/>
      <c s="14" t="s">
        <v>14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34</v>
      </c>
      <c s="23" t="s">
        <v>18</v>
      </c>
      <c s="23" t="s">
        <v>35</v>
      </c>
      <c s="19" t="s">
        <v>36</v>
      </c>
      <c s="24" t="s">
        <v>37</v>
      </c>
      <c s="25" t="s">
        <v>38</v>
      </c>
      <c s="26">
        <v>1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14.75">
      <c r="A10" s="28" t="s">
        <v>39</v>
      </c>
      <c r="E10" s="29" t="s">
        <v>40</v>
      </c>
    </row>
    <row r="11" spans="1:5" ht="12.75">
      <c r="A11" s="30" t="s">
        <v>41</v>
      </c>
      <c r="E11" s="31" t="s">
        <v>36</v>
      </c>
    </row>
    <row r="12" spans="1:5" ht="12.75">
      <c r="A12" t="s">
        <v>42</v>
      </c>
      <c r="E12" s="29" t="s">
        <v>43</v>
      </c>
    </row>
    <row r="13" spans="1:16" ht="12.75">
      <c r="A13" s="19" t="s">
        <v>34</v>
      </c>
      <c s="23" t="s">
        <v>11</v>
      </c>
      <c s="23" t="s">
        <v>44</v>
      </c>
      <c s="19" t="s">
        <v>45</v>
      </c>
      <c s="24" t="s">
        <v>46</v>
      </c>
      <c s="25" t="s">
        <v>38</v>
      </c>
      <c s="26">
        <v>1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39</v>
      </c>
      <c r="E14" s="29" t="s">
        <v>36</v>
      </c>
    </row>
    <row r="15" spans="1:5" ht="12.75">
      <c r="A15" s="30" t="s">
        <v>41</v>
      </c>
      <c r="E15" s="31" t="s">
        <v>36</v>
      </c>
    </row>
    <row r="16" spans="1:5" ht="12.75">
      <c r="A16" t="s">
        <v>42</v>
      </c>
      <c r="E16" s="29" t="s">
        <v>36</v>
      </c>
    </row>
    <row r="17" spans="1:16" ht="12.75">
      <c r="A17" s="19" t="s">
        <v>34</v>
      </c>
      <c s="23" t="s">
        <v>47</v>
      </c>
      <c s="23" t="s">
        <v>48</v>
      </c>
      <c s="19" t="s">
        <v>45</v>
      </c>
      <c s="24" t="s">
        <v>49</v>
      </c>
      <c s="25" t="s">
        <v>38</v>
      </c>
      <c s="26">
        <v>1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39</v>
      </c>
      <c r="E18" s="29" t="s">
        <v>36</v>
      </c>
    </row>
    <row r="19" spans="1:5" ht="12.75">
      <c r="A19" s="30" t="s">
        <v>41</v>
      </c>
      <c r="E19" s="31" t="s">
        <v>36</v>
      </c>
    </row>
    <row r="20" spans="1:5" ht="12.75">
      <c r="A20" t="s">
        <v>42</v>
      </c>
      <c r="E20" s="29" t="s">
        <v>36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0+O8+O13+O34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50</v>
      </c>
      <c s="32">
        <f>0+I8+I13+I34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50</v>
      </c>
      <c s="5"/>
      <c s="14" t="s">
        <v>51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18</v>
      </c>
      <c s="15"/>
      <c s="21" t="s">
        <v>52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25.5">
      <c r="A9" s="19" t="s">
        <v>34</v>
      </c>
      <c s="23" t="s">
        <v>18</v>
      </c>
      <c s="23" t="s">
        <v>53</v>
      </c>
      <c s="19" t="s">
        <v>36</v>
      </c>
      <c s="24" t="s">
        <v>54</v>
      </c>
      <c s="25" t="s">
        <v>55</v>
      </c>
      <c s="26">
        <v>360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89.25">
      <c r="A10" s="28" t="s">
        <v>39</v>
      </c>
      <c r="E10" s="29" t="s">
        <v>56</v>
      </c>
    </row>
    <row r="11" spans="1:5" ht="25.5">
      <c r="A11" s="30" t="s">
        <v>41</v>
      </c>
      <c r="E11" s="31" t="s">
        <v>57</v>
      </c>
    </row>
    <row r="12" spans="1:5" ht="12.75">
      <c r="A12" t="s">
        <v>42</v>
      </c>
      <c r="E12" s="29" t="s">
        <v>36</v>
      </c>
    </row>
    <row r="13" spans="1:18" ht="12.75" customHeight="1">
      <c r="A13" s="5" t="s">
        <v>32</v>
      </c>
      <c s="5"/>
      <c s="35" t="s">
        <v>24</v>
      </c>
      <c s="5"/>
      <c s="21" t="s">
        <v>58</v>
      </c>
      <c s="5"/>
      <c s="5"/>
      <c s="5"/>
      <c s="36">
        <f>0+Q13</f>
      </c>
      <c r="O13">
        <f>0+R13</f>
      </c>
      <c r="Q13">
        <f>0+I14+I18+I22+I26+I30</f>
      </c>
      <c>
        <f>0+O14+O18+O22+O26+O30</f>
      </c>
    </row>
    <row r="14" spans="1:16" ht="12.75">
      <c r="A14" s="19" t="s">
        <v>34</v>
      </c>
      <c s="23" t="s">
        <v>12</v>
      </c>
      <c s="23" t="s">
        <v>59</v>
      </c>
      <c s="19" t="s">
        <v>36</v>
      </c>
      <c s="24" t="s">
        <v>60</v>
      </c>
      <c s="25" t="s">
        <v>55</v>
      </c>
      <c s="26">
        <v>1440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63.75">
      <c r="A15" s="28" t="s">
        <v>39</v>
      </c>
      <c r="E15" s="29" t="s">
        <v>61</v>
      </c>
    </row>
    <row r="16" spans="1:5" ht="12.75">
      <c r="A16" s="30" t="s">
        <v>41</v>
      </c>
      <c r="E16" s="31" t="s">
        <v>62</v>
      </c>
    </row>
    <row r="17" spans="1:5" ht="12.75">
      <c r="A17" t="s">
        <v>42</v>
      </c>
      <c r="E17" s="29" t="s">
        <v>36</v>
      </c>
    </row>
    <row r="18" spans="1:16" ht="12.75">
      <c r="A18" s="19" t="s">
        <v>34</v>
      </c>
      <c s="23" t="s">
        <v>11</v>
      </c>
      <c s="23" t="s">
        <v>63</v>
      </c>
      <c s="19" t="s">
        <v>36</v>
      </c>
      <c s="24" t="s">
        <v>64</v>
      </c>
      <c s="25" t="s">
        <v>55</v>
      </c>
      <c s="26">
        <v>17280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51">
      <c r="A19" s="28" t="s">
        <v>39</v>
      </c>
      <c r="E19" s="29" t="s">
        <v>65</v>
      </c>
    </row>
    <row r="20" spans="1:5" ht="12.75">
      <c r="A20" s="30" t="s">
        <v>41</v>
      </c>
      <c r="E20" s="31" t="s">
        <v>66</v>
      </c>
    </row>
    <row r="21" spans="1:5" ht="12.75">
      <c r="A21" t="s">
        <v>42</v>
      </c>
      <c r="E21" s="29" t="s">
        <v>36</v>
      </c>
    </row>
    <row r="22" spans="1:16" ht="25.5">
      <c r="A22" s="19" t="s">
        <v>34</v>
      </c>
      <c s="23" t="s">
        <v>22</v>
      </c>
      <c s="23" t="s">
        <v>67</v>
      </c>
      <c s="19" t="s">
        <v>36</v>
      </c>
      <c s="24" t="s">
        <v>68</v>
      </c>
      <c s="25" t="s">
        <v>55</v>
      </c>
      <c s="26">
        <v>8640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51">
      <c r="A23" s="28" t="s">
        <v>39</v>
      </c>
      <c r="E23" s="29" t="s">
        <v>69</v>
      </c>
    </row>
    <row r="24" spans="1:5" ht="12.75">
      <c r="A24" s="30" t="s">
        <v>41</v>
      </c>
      <c r="E24" s="31" t="s">
        <v>70</v>
      </c>
    </row>
    <row r="25" spans="1:5" ht="12.75">
      <c r="A25" t="s">
        <v>42</v>
      </c>
      <c r="E25" s="29" t="s">
        <v>36</v>
      </c>
    </row>
    <row r="26" spans="1:16" ht="25.5">
      <c r="A26" s="19" t="s">
        <v>34</v>
      </c>
      <c s="23" t="s">
        <v>24</v>
      </c>
      <c s="23" t="s">
        <v>71</v>
      </c>
      <c s="19" t="s">
        <v>36</v>
      </c>
      <c s="24" t="s">
        <v>72</v>
      </c>
      <c s="25" t="s">
        <v>55</v>
      </c>
      <c s="26">
        <v>8640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76.5">
      <c r="A27" s="28" t="s">
        <v>39</v>
      </c>
      <c r="E27" s="29" t="s">
        <v>73</v>
      </c>
    </row>
    <row r="28" spans="1:5" ht="12.75">
      <c r="A28" s="30" t="s">
        <v>41</v>
      </c>
      <c r="E28" s="31" t="s">
        <v>70</v>
      </c>
    </row>
    <row r="29" spans="1:5" ht="12.75">
      <c r="A29" t="s">
        <v>42</v>
      </c>
      <c r="E29" s="29" t="s">
        <v>36</v>
      </c>
    </row>
    <row r="30" spans="1:16" ht="12.75">
      <c r="A30" s="19" t="s">
        <v>34</v>
      </c>
      <c s="23" t="s">
        <v>26</v>
      </c>
      <c s="23" t="s">
        <v>74</v>
      </c>
      <c s="19" t="s">
        <v>36</v>
      </c>
      <c s="24" t="s">
        <v>75</v>
      </c>
      <c s="25" t="s">
        <v>76</v>
      </c>
      <c s="26">
        <v>1458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25.5">
      <c r="A31" s="28" t="s">
        <v>39</v>
      </c>
      <c r="E31" s="29" t="s">
        <v>77</v>
      </c>
    </row>
    <row r="32" spans="1:5" ht="12.75">
      <c r="A32" s="30" t="s">
        <v>41</v>
      </c>
      <c r="E32" s="31" t="s">
        <v>78</v>
      </c>
    </row>
    <row r="33" spans="1:5" ht="12.75">
      <c r="A33" t="s">
        <v>42</v>
      </c>
      <c r="E33" s="29" t="s">
        <v>36</v>
      </c>
    </row>
    <row r="34" spans="1:18" ht="12.75" customHeight="1">
      <c r="A34" s="5" t="s">
        <v>32</v>
      </c>
      <c s="5"/>
      <c s="35" t="s">
        <v>29</v>
      </c>
      <c s="5"/>
      <c s="21" t="s">
        <v>79</v>
      </c>
      <c s="5"/>
      <c s="5"/>
      <c s="5"/>
      <c s="36">
        <f>0+Q34</f>
      </c>
      <c r="O34">
        <f>0+R34</f>
      </c>
      <c r="Q34">
        <f>0+I35+I39+I43+I47+I51+I55+I59+I63+I67+I71</f>
      </c>
      <c>
        <f>0+O35+O39+O43+O47+O51+O55+O59+O63+O67+O71</f>
      </c>
    </row>
    <row r="35" spans="1:16" ht="12.75">
      <c r="A35" s="19" t="s">
        <v>34</v>
      </c>
      <c s="23" t="s">
        <v>80</v>
      </c>
      <c s="23" t="s">
        <v>81</v>
      </c>
      <c s="19" t="s">
        <v>36</v>
      </c>
      <c s="24" t="s">
        <v>82</v>
      </c>
      <c s="25" t="s">
        <v>76</v>
      </c>
      <c s="26">
        <v>1440</v>
      </c>
      <c s="27">
        <v>0</v>
      </c>
      <c s="27">
        <f>ROUND(ROUND(H35,2)*ROUND(G35,3),2)</f>
      </c>
      <c r="O35">
        <f>(I35*21)/100</f>
      </c>
      <c t="s">
        <v>12</v>
      </c>
    </row>
    <row r="36" spans="1:5" ht="63.75">
      <c r="A36" s="28" t="s">
        <v>39</v>
      </c>
      <c r="E36" s="29" t="s">
        <v>83</v>
      </c>
    </row>
    <row r="37" spans="1:5" ht="12.75">
      <c r="A37" s="30" t="s">
        <v>41</v>
      </c>
      <c r="E37" s="31" t="s">
        <v>62</v>
      </c>
    </row>
    <row r="38" spans="1:5" ht="12.75">
      <c r="A38" t="s">
        <v>42</v>
      </c>
      <c r="E38" s="29" t="s">
        <v>36</v>
      </c>
    </row>
    <row r="39" spans="1:16" ht="12.75">
      <c r="A39" s="19" t="s">
        <v>34</v>
      </c>
      <c s="23" t="s">
        <v>84</v>
      </c>
      <c s="23" t="s">
        <v>85</v>
      </c>
      <c s="19" t="s">
        <v>36</v>
      </c>
      <c s="24" t="s">
        <v>86</v>
      </c>
      <c s="25" t="s">
        <v>76</v>
      </c>
      <c s="26">
        <v>1440</v>
      </c>
      <c s="27">
        <v>0</v>
      </c>
      <c s="27">
        <f>ROUND(ROUND(H39,2)*ROUND(G39,3),2)</f>
      </c>
      <c r="O39">
        <f>(I39*21)/100</f>
      </c>
      <c t="s">
        <v>12</v>
      </c>
    </row>
    <row r="40" spans="1:5" ht="38.25">
      <c r="A40" s="28" t="s">
        <v>39</v>
      </c>
      <c r="E40" s="29" t="s">
        <v>87</v>
      </c>
    </row>
    <row r="41" spans="1:5" ht="12.75">
      <c r="A41" s="30" t="s">
        <v>41</v>
      </c>
      <c r="E41" s="31" t="s">
        <v>62</v>
      </c>
    </row>
    <row r="42" spans="1:5" ht="12.75">
      <c r="A42" t="s">
        <v>42</v>
      </c>
      <c r="E42" s="29" t="s">
        <v>36</v>
      </c>
    </row>
    <row r="43" spans="1:16" ht="25.5">
      <c r="A43" s="19" t="s">
        <v>34</v>
      </c>
      <c s="23" t="s">
        <v>29</v>
      </c>
      <c s="23" t="s">
        <v>88</v>
      </c>
      <c s="19" t="s">
        <v>36</v>
      </c>
      <c s="24" t="s">
        <v>89</v>
      </c>
      <c s="25" t="s">
        <v>76</v>
      </c>
      <c s="26">
        <v>1458</v>
      </c>
      <c s="27">
        <v>0</v>
      </c>
      <c s="27">
        <f>ROUND(ROUND(H43,2)*ROUND(G43,3),2)</f>
      </c>
      <c r="O43">
        <f>(I43*21)/100</f>
      </c>
      <c t="s">
        <v>12</v>
      </c>
    </row>
    <row r="44" spans="1:5" ht="51">
      <c r="A44" s="28" t="s">
        <v>39</v>
      </c>
      <c r="E44" s="29" t="s">
        <v>90</v>
      </c>
    </row>
    <row r="45" spans="1:5" ht="12.75">
      <c r="A45" s="30" t="s">
        <v>41</v>
      </c>
      <c r="E45" s="31" t="s">
        <v>78</v>
      </c>
    </row>
    <row r="46" spans="1:5" ht="12.75">
      <c r="A46" t="s">
        <v>42</v>
      </c>
      <c r="E46" s="29" t="s">
        <v>36</v>
      </c>
    </row>
    <row r="47" spans="1:16" ht="12.75">
      <c r="A47" s="19" t="s">
        <v>34</v>
      </c>
      <c s="23" t="s">
        <v>31</v>
      </c>
      <c s="23" t="s">
        <v>91</v>
      </c>
      <c s="19" t="s">
        <v>36</v>
      </c>
      <c s="24" t="s">
        <v>92</v>
      </c>
      <c s="25" t="s">
        <v>55</v>
      </c>
      <c s="26">
        <v>405</v>
      </c>
      <c s="27">
        <v>0</v>
      </c>
      <c s="27">
        <f>ROUND(ROUND(H47,2)*ROUND(G47,3),2)</f>
      </c>
      <c r="O47">
        <f>(I47*21)/100</f>
      </c>
      <c t="s">
        <v>12</v>
      </c>
    </row>
    <row r="48" spans="1:5" ht="38.25">
      <c r="A48" s="28" t="s">
        <v>39</v>
      </c>
      <c r="E48" s="29" t="s">
        <v>93</v>
      </c>
    </row>
    <row r="49" spans="1:5" ht="12.75">
      <c r="A49" s="30" t="s">
        <v>41</v>
      </c>
      <c r="E49" s="31" t="s">
        <v>94</v>
      </c>
    </row>
    <row r="50" spans="1:5" ht="12.75">
      <c r="A50" t="s">
        <v>42</v>
      </c>
      <c r="E50" s="29" t="s">
        <v>36</v>
      </c>
    </row>
    <row r="51" spans="1:16" ht="12.75">
      <c r="A51" s="19" t="s">
        <v>34</v>
      </c>
      <c s="23" t="s">
        <v>95</v>
      </c>
      <c s="23" t="s">
        <v>96</v>
      </c>
      <c s="19" t="s">
        <v>36</v>
      </c>
      <c s="24" t="s">
        <v>97</v>
      </c>
      <c s="25" t="s">
        <v>76</v>
      </c>
      <c s="26">
        <v>12</v>
      </c>
      <c s="27">
        <v>0</v>
      </c>
      <c s="27">
        <f>ROUND(ROUND(H51,2)*ROUND(G51,3),2)</f>
      </c>
      <c r="O51">
        <f>(I51*21)/100</f>
      </c>
      <c t="s">
        <v>12</v>
      </c>
    </row>
    <row r="52" spans="1:5" ht="51">
      <c r="A52" s="28" t="s">
        <v>39</v>
      </c>
      <c r="E52" s="29" t="s">
        <v>98</v>
      </c>
    </row>
    <row r="53" spans="1:5" ht="12.75">
      <c r="A53" s="30" t="s">
        <v>41</v>
      </c>
      <c r="E53" s="31" t="s">
        <v>99</v>
      </c>
    </row>
    <row r="54" spans="1:5" ht="12.75">
      <c r="A54" t="s">
        <v>42</v>
      </c>
      <c r="E54" s="29" t="s">
        <v>36</v>
      </c>
    </row>
    <row r="55" spans="1:16" ht="12.75">
      <c r="A55" s="19" t="s">
        <v>34</v>
      </c>
      <c s="23" t="s">
        <v>100</v>
      </c>
      <c s="23" t="s">
        <v>101</v>
      </c>
      <c s="19" t="s">
        <v>36</v>
      </c>
      <c s="24" t="s">
        <v>102</v>
      </c>
      <c s="25" t="s">
        <v>76</v>
      </c>
      <c s="26">
        <v>12</v>
      </c>
      <c s="27">
        <v>0</v>
      </c>
      <c s="27">
        <f>ROUND(ROUND(H55,2)*ROUND(G55,3),2)</f>
      </c>
      <c r="O55">
        <f>(I55*21)/100</f>
      </c>
      <c t="s">
        <v>12</v>
      </c>
    </row>
    <row r="56" spans="1:5" ht="38.25">
      <c r="A56" s="28" t="s">
        <v>39</v>
      </c>
      <c r="E56" s="29" t="s">
        <v>103</v>
      </c>
    </row>
    <row r="57" spans="1:5" ht="12.75">
      <c r="A57" s="30" t="s">
        <v>41</v>
      </c>
      <c r="E57" s="31" t="s">
        <v>99</v>
      </c>
    </row>
    <row r="58" spans="1:5" ht="12.75">
      <c r="A58" t="s">
        <v>42</v>
      </c>
      <c r="E58" s="29" t="s">
        <v>36</v>
      </c>
    </row>
    <row r="59" spans="1:16" ht="12.75">
      <c r="A59" s="19" t="s">
        <v>34</v>
      </c>
      <c s="23" t="s">
        <v>104</v>
      </c>
      <c s="23" t="s">
        <v>105</v>
      </c>
      <c s="19" t="s">
        <v>36</v>
      </c>
      <c s="24" t="s">
        <v>106</v>
      </c>
      <c s="25" t="s">
        <v>55</v>
      </c>
      <c s="26">
        <v>360</v>
      </c>
      <c s="27">
        <v>0</v>
      </c>
      <c s="27">
        <f>ROUND(ROUND(H59,2)*ROUND(G59,3),2)</f>
      </c>
      <c r="O59">
        <f>(I59*21)/100</f>
      </c>
      <c t="s">
        <v>12</v>
      </c>
    </row>
    <row r="60" spans="1:5" ht="76.5">
      <c r="A60" s="28" t="s">
        <v>39</v>
      </c>
      <c r="E60" s="29" t="s">
        <v>107</v>
      </c>
    </row>
    <row r="61" spans="1:5" ht="12.75">
      <c r="A61" s="30" t="s">
        <v>41</v>
      </c>
      <c r="E61" s="31" t="s">
        <v>108</v>
      </c>
    </row>
    <row r="62" spans="1:5" ht="12.75">
      <c r="A62" t="s">
        <v>42</v>
      </c>
      <c r="E62" s="29" t="s">
        <v>36</v>
      </c>
    </row>
    <row r="63" spans="1:16" ht="12.75">
      <c r="A63" s="19" t="s">
        <v>34</v>
      </c>
      <c s="23" t="s">
        <v>109</v>
      </c>
      <c s="23" t="s">
        <v>110</v>
      </c>
      <c s="19" t="s">
        <v>36</v>
      </c>
      <c s="24" t="s">
        <v>111</v>
      </c>
      <c s="25" t="s">
        <v>112</v>
      </c>
      <c s="26">
        <v>399.31</v>
      </c>
      <c s="27">
        <v>0</v>
      </c>
      <c s="27">
        <f>ROUND(ROUND(H63,2)*ROUND(G63,3),2)</f>
      </c>
      <c r="O63">
        <f>(I63*21)/100</f>
      </c>
      <c t="s">
        <v>12</v>
      </c>
    </row>
    <row r="64" spans="1:5" ht="51">
      <c r="A64" s="28" t="s">
        <v>39</v>
      </c>
      <c r="E64" s="29" t="s">
        <v>113</v>
      </c>
    </row>
    <row r="65" spans="1:5" ht="12.75">
      <c r="A65" s="30" t="s">
        <v>41</v>
      </c>
      <c r="E65" s="31" t="s">
        <v>114</v>
      </c>
    </row>
    <row r="66" spans="1:5" ht="12.75">
      <c r="A66" t="s">
        <v>42</v>
      </c>
      <c r="E66" s="29" t="s">
        <v>36</v>
      </c>
    </row>
    <row r="67" spans="1:16" ht="12.75">
      <c r="A67" s="19" t="s">
        <v>34</v>
      </c>
      <c s="23" t="s">
        <v>47</v>
      </c>
      <c s="23" t="s">
        <v>115</v>
      </c>
      <c s="19" t="s">
        <v>36</v>
      </c>
      <c s="24" t="s">
        <v>116</v>
      </c>
      <c s="25" t="s">
        <v>112</v>
      </c>
      <c s="26">
        <v>2378.88</v>
      </c>
      <c s="27">
        <v>0</v>
      </c>
      <c s="27">
        <f>ROUND(ROUND(H67,2)*ROUND(G67,3),2)</f>
      </c>
      <c r="O67">
        <f>(I67*21)/100</f>
      </c>
      <c t="s">
        <v>12</v>
      </c>
    </row>
    <row r="68" spans="1:5" ht="63.75">
      <c r="A68" s="28" t="s">
        <v>39</v>
      </c>
      <c r="E68" s="29" t="s">
        <v>117</v>
      </c>
    </row>
    <row r="69" spans="1:5" ht="12.75">
      <c r="A69" s="30" t="s">
        <v>41</v>
      </c>
      <c r="E69" s="31" t="s">
        <v>118</v>
      </c>
    </row>
    <row r="70" spans="1:5" ht="12.75">
      <c r="A70" t="s">
        <v>42</v>
      </c>
      <c r="E70" s="29" t="s">
        <v>36</v>
      </c>
    </row>
    <row r="71" spans="1:16" ht="25.5">
      <c r="A71" s="19" t="s">
        <v>34</v>
      </c>
      <c s="23" t="s">
        <v>119</v>
      </c>
      <c s="23" t="s">
        <v>120</v>
      </c>
      <c s="19" t="s">
        <v>36</v>
      </c>
      <c s="24" t="s">
        <v>121</v>
      </c>
      <c s="25" t="s">
        <v>112</v>
      </c>
      <c s="26">
        <v>1631.23</v>
      </c>
      <c s="27">
        <v>0</v>
      </c>
      <c s="27">
        <f>ROUND(ROUND(H71,2)*ROUND(G71,3),2)</f>
      </c>
      <c r="O71">
        <f>(I71*21)/100</f>
      </c>
      <c t="s">
        <v>12</v>
      </c>
    </row>
    <row r="72" spans="1:5" ht="51">
      <c r="A72" s="28" t="s">
        <v>39</v>
      </c>
      <c r="E72" s="29" t="s">
        <v>122</v>
      </c>
    </row>
    <row r="73" spans="1:5" ht="12.75">
      <c r="A73" s="30" t="s">
        <v>41</v>
      </c>
      <c r="E73" s="31" t="s">
        <v>123</v>
      </c>
    </row>
    <row r="74" spans="1:5" ht="12.75">
      <c r="A74" t="s">
        <v>42</v>
      </c>
      <c r="E74" s="29" t="s">
        <v>36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